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12th Wave Transformer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<sst xmlns="http://schemas.openxmlformats.org/spreadsheetml/2006/main" count="62" uniqueCount="57">
  <si>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NOTES:</t>
  </si>
  <si>
    <t>Ω</t>
  </si>
  <si>
    <t>Z1</t>
  </si>
  <si>
    <t>MHz</t>
  </si>
  <si>
    <t>Z2</t>
  </si>
  <si>
    <t>Freq.</t>
  </si>
  <si>
    <r>
      <t>L</t>
    </r>
    <r>
      <rPr>
        <b/>
        <vertAlign val="subscript"/>
        <sz val="12"/>
        <rFont val="Arial"/>
        <family val="2"/>
      </rPr>
      <t>Z1</t>
    </r>
  </si>
  <si>
    <r>
      <t>L</t>
    </r>
    <r>
      <rPr>
        <b/>
        <vertAlign val="subscript"/>
        <sz val="12"/>
        <rFont val="Arial"/>
        <family val="2"/>
      </rPr>
      <t>Z2</t>
    </r>
  </si>
  <si>
    <t>Z1/Z2</t>
  </si>
  <si>
    <t>Z2/Z1</t>
  </si>
  <si>
    <t>Inv</t>
  </si>
  <si>
    <t>Arctg</t>
  </si>
  <si>
    <t>°</t>
  </si>
  <si>
    <r>
      <t>Ö</t>
    </r>
    <r>
      <rPr>
        <sz val="12"/>
        <rFont val="Times New Roman"/>
        <family val="1"/>
      </rPr>
      <t>B</t>
    </r>
  </si>
  <si>
    <t>Zone de calcul</t>
  </si>
  <si>
    <t>Frequence</t>
  </si>
  <si>
    <t>l</t>
  </si>
  <si>
    <t>Données</t>
  </si>
  <si>
    <t>Calcul de B</t>
  </si>
  <si>
    <t>mètres</t>
  </si>
  <si>
    <t>&lt;=&gt;</t>
  </si>
  <si>
    <t>Adaptation de lignes de différentes impédances</t>
  </si>
  <si>
    <t>Soient</t>
  </si>
  <si>
    <r>
      <t>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 Impédance ligne 1 en ohms</t>
    </r>
  </si>
  <si>
    <r>
      <t>Z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 Impédance ligne 2 en ohms</t>
    </r>
  </si>
  <si>
    <t>Equation :</t>
  </si>
  <si>
    <t>B</t>
  </si>
  <si>
    <t>tangente</t>
  </si>
  <si>
    <t>cotangente</t>
  </si>
  <si>
    <t>arc</t>
  </si>
  <si>
    <t>Assurez-vous du coefficient de vélocité des sections d'adaptation</t>
  </si>
  <si>
    <t>Entrer les impédances caractéristiques des sections Z1 et Z2</t>
  </si>
  <si>
    <t>Lire les résultats des longueurs des lignes L(Z1) et L(Z2)</t>
  </si>
  <si>
    <t>Impédance ligne Z1</t>
  </si>
  <si>
    <t>Impédance ligne Z2</t>
  </si>
  <si>
    <t>Coefficient vélocité ligne Z1</t>
  </si>
  <si>
    <t>Coefficient vélocité ligne Z2</t>
  </si>
  <si>
    <t>m</t>
  </si>
  <si>
    <t>Vc1</t>
  </si>
  <si>
    <t>Vc2</t>
  </si>
  <si>
    <t>Vc1=Coeff vélocité de la section d'adaptation pour Z1</t>
  </si>
  <si>
    <t>Vc2=Coeff vélocité de la section d'adaptation pour Z2</t>
  </si>
  <si>
    <r>
      <t>Cotg</t>
    </r>
    <r>
      <rPr>
        <b/>
        <vertAlign val="superscript"/>
        <sz val="14"/>
        <color indexed="16"/>
        <rFont val="Arial"/>
        <family val="2"/>
      </rPr>
      <t>2</t>
    </r>
    <r>
      <rPr>
        <b/>
        <sz val="14"/>
        <color indexed="16"/>
        <rFont val="Arial"/>
        <family val="2"/>
      </rPr>
      <t xml:space="preserve"> =(Z1/Z2)+(Z2/Z1)+1</t>
    </r>
  </si>
  <si>
    <t xml:space="preserve">Il est conseillé de ne pas dépasser un rapport d'impédances de 10, </t>
  </si>
  <si>
    <t xml:space="preserve"> pour limiter les pertes et la puissance maxi possible dues au ROS, ainsi que la bande passante</t>
  </si>
  <si>
    <t>selon G3KYH, VHF/UHF manual (RSGB)</t>
  </si>
  <si>
    <t>Sections d'adaptation</t>
  </si>
  <si>
    <t>Entrer les coefficients de vélocité des sections Z1 et Z2</t>
  </si>
  <si>
    <t>Longueur ligne d'adaptation Z1</t>
  </si>
  <si>
    <t>Longueur ligne d'adaptation Z2</t>
  </si>
  <si>
    <t>deg cent</t>
  </si>
  <si>
    <r>
      <t>L</t>
    </r>
    <r>
      <rPr>
        <vertAlign val="subscript"/>
        <sz val="12"/>
        <rFont val="Times New Roman"/>
        <family val="1"/>
      </rPr>
      <t>0</t>
    </r>
  </si>
  <si>
    <r>
      <t>L</t>
    </r>
    <r>
      <rPr>
        <vertAlign val="subscript"/>
        <sz val="12"/>
        <rFont val="Times New Roman"/>
        <family val="1"/>
      </rPr>
      <t>Z1</t>
    </r>
  </si>
  <si>
    <r>
      <t>L</t>
    </r>
    <r>
      <rPr>
        <vertAlign val="subscript"/>
        <sz val="12"/>
        <rFont val="Times New Roman"/>
        <family val="1"/>
      </rPr>
      <t>Z2</t>
    </r>
  </si>
  <si>
    <t>B=(Z1/Z2)+(Z2/Z1)+1</t>
  </si>
  <si>
    <t>Adaptateur d'impédances Bramham</t>
  </si>
  <si>
    <t>F6AEM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</si>
</sst>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E+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0E+00"/>
    <numFmt numFmtId="183" formatCode="0.00;[Red]0.00"/>
    <numFmt numFmtId="184" formatCode="0.000\E\2\-0"/>
    <numFmt numFmtId="185" formatCode="00.0E+00"/>
    <numFmt numFmtId="186" formatCode="0.0000E+00"/>
    <numFmt numFmtId="187" formatCode="&quot;$&quot;#,##0.00"/>
    <numFmt numFmtId="188" formatCode="0.000000E+00"/>
    <numFmt numFmtId="189" formatCode="0.0%"/>
    <numFmt numFmtId="190" formatCode="#,##0.000"/>
    <numFmt numFmtId="191" formatCode="0.0000000"/>
    <numFmt numFmtId="192" formatCode="0.00000"/>
    <numFmt numFmtId="193" formatCode="&quot;Vrai&quot;;&quot;Vrai&quot;;&quot;Faux&quot;"/>
    <numFmt numFmtId="194" formatCode="&quot;Actif&quot;;&quot;Actif&quot;;&quot;Inactif&quot;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sz val="12"/>
      <color indexed="61"/>
      <name val="Arial"/>
      <family val="2"/>
    </font>
    <font>
      <b/>
      <i/>
      <sz val="11"/>
      <color indexed="61"/>
      <name val="Arial"/>
      <family val="2"/>
    </font>
    <font>
      <b/>
      <i/>
      <sz val="10"/>
      <color indexed="21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vertAlign val="subscript"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6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6"/>
      <name val="Arial"/>
      <family val="2"/>
    </font>
    <font>
      <b/>
      <vertAlign val="superscript"/>
      <sz val="14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i/>
      <sz val="11"/>
      <color indexed="57"/>
      <name val="Arial"/>
      <family val="2"/>
    </font>
    <font>
      <sz val="14"/>
      <name val="Symbol"/>
      <family val="1"/>
    </font>
    <font>
      <sz val="10"/>
      <name val="Symbol"/>
      <family val="1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8"/>
      </left>
      <right>
        <color indexed="8"/>
      </right>
      <top style="thick"/>
      <bottom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4" fillId="0" borderId="0" xfId="0" applyFont="1" applyAlignment="1">
      <alignment/>
    </xf>
    <xf numFmtId="0" fontId="13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3" xfId="0" applyFont="1" applyBorder="1" applyAlignment="1">
      <alignment/>
    </xf>
    <xf numFmtId="0" fontId="25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26" fillId="0" borderId="11" xfId="0" applyFont="1" applyBorder="1" applyAlignment="1">
      <alignment horizontal="left"/>
    </xf>
    <xf numFmtId="49" fontId="20" fillId="0" borderId="12" xfId="0" applyNumberFormat="1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4" fillId="0" borderId="13" xfId="0" applyBorder="1" applyAlignment="1">
      <alignment horizontal="left"/>
    </xf>
    <xf numFmtId="0" fontId="26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4" fillId="0" borderId="0" xfId="0" applyBorder="1" applyAlignment="1">
      <alignment horizontal="left"/>
    </xf>
    <xf numFmtId="0" fontId="19" fillId="2" borderId="14" xfId="0" applyNumberFormat="1" applyFont="1" applyFill="1" applyBorder="1" applyAlignment="1">
      <alignment/>
    </xf>
    <xf numFmtId="0" fontId="19" fillId="2" borderId="15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13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1" fillId="3" borderId="0" xfId="0" applyFont="1" applyFill="1" applyBorder="1" applyAlignment="1">
      <alignment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4" borderId="24" xfId="0" applyFont="1" applyFill="1" applyBorder="1" applyAlignment="1" applyProtection="1">
      <alignment/>
      <protection locked="0"/>
    </xf>
    <xf numFmtId="0" fontId="30" fillId="4" borderId="14" xfId="0" applyFont="1" applyFill="1" applyBorder="1" applyAlignment="1" applyProtection="1">
      <alignment/>
      <protection locked="0"/>
    </xf>
    <xf numFmtId="0" fontId="19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2" fillId="3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34" fillId="3" borderId="19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952500</xdr:colOff>
      <xdr:row>1</xdr:row>
      <xdr:rowOff>19050</xdr:rowOff>
    </xdr:from>
    <xdr:to>
      <xdr:col>12</xdr:col>
      <xdr:colOff>276225</xdr:colOff>
      <xdr:row>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85750"/>
          <a:ext cx="481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Q13" sqref="Q13"/>
    </sheetView>
  </sheetViews>
  <sheetFormatPr defaultColWidth="11.421875" defaultRowHeight="12.75"/>
  <cols>
    <col min="1" max="1" width="10.8515625" style="0" customWidth="1"/>
    <col min="2" max="4" width="9.140625" style="0" customWidth="1"/>
    <col min="5" max="5" width="14.57421875" style="0" customWidth="1"/>
    <col min="6" max="9" width="9.140625" style="0" customWidth="1"/>
    <col min="10" max="10" width="13.00390625" style="0" bestFit="1" customWidth="1"/>
    <col min="11" max="16384" width="9.140625" style="0" customWidth="1"/>
  </cols>
  <sheetData>
    <row r="1" spans="1:5" ht="21" thickTop="1">
      <c r="A1" s="25" t="s">
        <v>55</v>
      </c>
      <c r="B1" s="26"/>
      <c r="C1" s="26"/>
      <c r="D1" s="26"/>
      <c r="E1" s="1"/>
    </row>
    <row r="2" spans="1:5" ht="15">
      <c r="A2" s="74" t="s">
        <v>21</v>
      </c>
      <c r="B2" s="75"/>
      <c r="C2" s="76"/>
      <c r="D2" s="76"/>
      <c r="E2" s="77"/>
    </row>
    <row r="3" spans="1:5" ht="15">
      <c r="A3" s="6"/>
      <c r="B3" s="3"/>
      <c r="C3" s="4"/>
      <c r="D3" s="4"/>
      <c r="E3" s="5"/>
    </row>
    <row r="4" spans="1:5" ht="15">
      <c r="A4" s="2"/>
      <c r="B4" s="3"/>
      <c r="C4" s="4"/>
      <c r="D4" s="4"/>
      <c r="E4" s="5"/>
    </row>
    <row r="5" spans="1:5" ht="15.75">
      <c r="A5" s="7" t="s">
        <v>22</v>
      </c>
      <c r="B5" s="8" t="s">
        <v>23</v>
      </c>
      <c r="C5" s="9"/>
      <c r="D5" s="10"/>
      <c r="E5" s="10"/>
    </row>
    <row r="6" spans="1:5" ht="14.25">
      <c r="A6" s="11"/>
      <c r="B6" s="8" t="s">
        <v>24</v>
      </c>
      <c r="C6" s="12"/>
      <c r="D6" s="10"/>
      <c r="E6" s="10"/>
    </row>
    <row r="7" spans="1:5" ht="12.75">
      <c r="A7" s="11"/>
      <c r="B7" s="8" t="s">
        <v>40</v>
      </c>
      <c r="C7" s="12"/>
      <c r="D7" s="10"/>
      <c r="E7" s="10"/>
    </row>
    <row r="8" spans="1:5" ht="12.75">
      <c r="A8" s="11"/>
      <c r="B8" s="8" t="s">
        <v>41</v>
      </c>
      <c r="C8" s="12"/>
      <c r="D8" s="10"/>
      <c r="E8" s="10"/>
    </row>
    <row r="9" spans="1:5" ht="12.75">
      <c r="A9" s="11"/>
      <c r="B9" s="8"/>
      <c r="C9" s="12"/>
      <c r="D9" s="10"/>
      <c r="E9" s="10"/>
    </row>
    <row r="10" spans="1:5" ht="12.75">
      <c r="A10" s="11"/>
      <c r="B10" s="8"/>
      <c r="C10" s="12"/>
      <c r="D10" s="10"/>
      <c r="E10" s="10"/>
    </row>
    <row r="11" spans="1:5" ht="12.75">
      <c r="A11" s="7" t="s">
        <v>25</v>
      </c>
      <c r="C11" s="12"/>
      <c r="D11" s="10"/>
      <c r="E11" s="10"/>
    </row>
    <row r="12" spans="1:5" ht="13.5" thickBot="1">
      <c r="A12" s="11"/>
      <c r="B12" s="12"/>
      <c r="C12" s="12"/>
      <c r="D12" s="35"/>
      <c r="E12" s="35"/>
    </row>
    <row r="13" spans="1:9" ht="21.75" thickBot="1">
      <c r="A13" s="11"/>
      <c r="B13" s="37" t="s">
        <v>42</v>
      </c>
      <c r="C13" s="38"/>
      <c r="D13" s="39"/>
      <c r="E13" s="40"/>
      <c r="F13" s="23" t="s">
        <v>45</v>
      </c>
      <c r="G13" s="23"/>
      <c r="H13" s="23"/>
      <c r="I13" s="23"/>
    </row>
    <row r="14" spans="1:9" ht="18">
      <c r="A14" s="11"/>
      <c r="B14" s="41"/>
      <c r="C14" s="42"/>
      <c r="D14" s="43"/>
      <c r="E14" s="44"/>
      <c r="F14" s="23"/>
      <c r="G14" s="23"/>
      <c r="H14" s="23"/>
      <c r="I14" s="23"/>
    </row>
    <row r="15" spans="1:5" ht="15.75">
      <c r="A15" s="13" t="s">
        <v>0</v>
      </c>
      <c r="B15" s="12"/>
      <c r="C15" s="12"/>
      <c r="D15" s="36"/>
      <c r="E15" s="36"/>
    </row>
    <row r="16" spans="2:5" ht="14.25">
      <c r="B16" s="14" t="s">
        <v>30</v>
      </c>
      <c r="C16" s="12"/>
      <c r="D16" s="10"/>
      <c r="E16" s="10"/>
    </row>
    <row r="17" spans="1:9" ht="14.25">
      <c r="A17" s="15"/>
      <c r="C17" s="68" t="s">
        <v>43</v>
      </c>
      <c r="D17" s="10"/>
      <c r="E17" s="10"/>
      <c r="I17" s="16"/>
    </row>
    <row r="18" spans="1:9" ht="14.25">
      <c r="A18" s="15"/>
      <c r="D18" s="68" t="s">
        <v>44</v>
      </c>
      <c r="E18" s="14"/>
      <c r="I18" s="16"/>
    </row>
    <row r="19" spans="1:9" ht="14.25">
      <c r="A19" s="15"/>
      <c r="E19" s="68" t="s">
        <v>56</v>
      </c>
      <c r="I19" s="16"/>
    </row>
    <row r="20" spans="1:5" ht="18">
      <c r="A20" s="17" t="s">
        <v>46</v>
      </c>
      <c r="B20" s="18"/>
      <c r="C20" s="12"/>
      <c r="D20" s="10"/>
      <c r="E20" s="10"/>
    </row>
    <row r="21" spans="1:5" ht="15.75">
      <c r="A21" s="67" t="s">
        <v>31</v>
      </c>
      <c r="B21" s="20"/>
      <c r="C21" s="20"/>
      <c r="D21" s="21"/>
      <c r="E21" s="21"/>
    </row>
    <row r="22" spans="1:5" ht="15.75">
      <c r="A22" s="67" t="s">
        <v>47</v>
      </c>
      <c r="B22" s="20"/>
      <c r="C22" s="20"/>
      <c r="D22" s="21"/>
      <c r="E22" s="21"/>
    </row>
    <row r="23" spans="1:12" ht="15.75">
      <c r="A23" s="19" t="s">
        <v>32</v>
      </c>
      <c r="B23" s="22"/>
      <c r="C23" s="12"/>
      <c r="D23" s="10"/>
      <c r="E23" s="10"/>
      <c r="G23" s="24"/>
      <c r="H23" s="24"/>
      <c r="I23" s="24"/>
      <c r="J23" s="24"/>
      <c r="K23" s="24"/>
      <c r="L23" s="24"/>
    </row>
    <row r="24" spans="1:12" ht="13.5" thickBot="1">
      <c r="A24" s="11"/>
      <c r="B24" s="22"/>
      <c r="C24" s="12"/>
      <c r="D24" s="10"/>
      <c r="E24" s="10"/>
      <c r="G24" s="24"/>
      <c r="H24" s="24"/>
      <c r="I24" s="24"/>
      <c r="J24" s="24"/>
      <c r="K24" s="24"/>
      <c r="L24" s="24"/>
    </row>
    <row r="25" spans="1:13" ht="18.75" thickTop="1">
      <c r="A25" s="31" t="s">
        <v>2</v>
      </c>
      <c r="B25" s="65">
        <v>75</v>
      </c>
      <c r="C25" s="27" t="s">
        <v>1</v>
      </c>
      <c r="D25" s="61" t="s">
        <v>33</v>
      </c>
      <c r="E25" s="62"/>
      <c r="G25" s="47"/>
      <c r="H25" s="48"/>
      <c r="I25" s="48"/>
      <c r="J25" s="49" t="s">
        <v>14</v>
      </c>
      <c r="K25" s="48"/>
      <c r="L25" s="48"/>
      <c r="M25" s="50"/>
    </row>
    <row r="26" spans="1:13" ht="15.75">
      <c r="A26" s="32" t="s">
        <v>4</v>
      </c>
      <c r="B26" s="66">
        <v>50</v>
      </c>
      <c r="C26" s="28" t="s">
        <v>1</v>
      </c>
      <c r="D26" s="61" t="s">
        <v>34</v>
      </c>
      <c r="E26" s="62"/>
      <c r="G26" s="72" t="s">
        <v>17</v>
      </c>
      <c r="H26" s="52"/>
      <c r="I26" s="52"/>
      <c r="J26" s="52"/>
      <c r="K26" s="52"/>
      <c r="L26" s="52"/>
      <c r="M26" s="53"/>
    </row>
    <row r="27" spans="1:13" ht="15.75">
      <c r="A27" s="32" t="s">
        <v>38</v>
      </c>
      <c r="B27" s="66">
        <v>1</v>
      </c>
      <c r="C27" s="29"/>
      <c r="D27" s="63" t="s">
        <v>35</v>
      </c>
      <c r="E27" s="64"/>
      <c r="G27" s="51"/>
      <c r="H27" s="52" t="s">
        <v>8</v>
      </c>
      <c r="I27" s="52">
        <f>B25/B26</f>
        <v>1.5</v>
      </c>
      <c r="J27" s="52"/>
      <c r="K27" s="52" t="s">
        <v>15</v>
      </c>
      <c r="L27" s="54">
        <f>B29</f>
        <v>145</v>
      </c>
      <c r="M27" s="53" t="s">
        <v>3</v>
      </c>
    </row>
    <row r="28" spans="1:13" ht="18">
      <c r="A28" s="33" t="s">
        <v>39</v>
      </c>
      <c r="B28" s="66">
        <v>1</v>
      </c>
      <c r="C28" s="29"/>
      <c r="D28" s="63" t="s">
        <v>36</v>
      </c>
      <c r="E28" s="64"/>
      <c r="G28" s="51"/>
      <c r="H28" s="52" t="s">
        <v>9</v>
      </c>
      <c r="I28" s="52">
        <f>B26/B25</f>
        <v>0.6666666666666666</v>
      </c>
      <c r="J28" s="52"/>
      <c r="K28" s="69" t="s">
        <v>16</v>
      </c>
      <c r="L28" s="54">
        <f>300/L27</f>
        <v>2.0689655172413794</v>
      </c>
      <c r="M28" s="53" t="s">
        <v>19</v>
      </c>
    </row>
    <row r="29" spans="1:13" ht="15.75">
      <c r="A29" s="33" t="s">
        <v>5</v>
      </c>
      <c r="B29" s="66">
        <v>145</v>
      </c>
      <c r="C29" s="28" t="s">
        <v>3</v>
      </c>
      <c r="D29" s="64"/>
      <c r="E29" s="64"/>
      <c r="G29" s="72" t="s">
        <v>18</v>
      </c>
      <c r="H29" s="52"/>
      <c r="I29" s="55" t="s">
        <v>54</v>
      </c>
      <c r="J29" s="52"/>
      <c r="K29" s="52"/>
      <c r="L29" s="52"/>
      <c r="M29" s="53"/>
    </row>
    <row r="30" spans="1:13" ht="18.75">
      <c r="A30" s="33" t="s">
        <v>6</v>
      </c>
      <c r="B30" s="45">
        <f>I37</f>
        <v>0.16858548420231537</v>
      </c>
      <c r="C30" s="28" t="s">
        <v>19</v>
      </c>
      <c r="D30" s="63" t="s">
        <v>48</v>
      </c>
      <c r="E30" s="64"/>
      <c r="G30" s="51"/>
      <c r="H30" s="55" t="s">
        <v>26</v>
      </c>
      <c r="I30" s="52">
        <f>I27+I28+1</f>
        <v>3.1666666666666665</v>
      </c>
      <c r="J30" s="52"/>
      <c r="K30" s="52"/>
      <c r="L30" s="52"/>
      <c r="M30" s="53"/>
    </row>
    <row r="31" spans="1:13" ht="19.5" thickBot="1">
      <c r="A31" s="34" t="s">
        <v>7</v>
      </c>
      <c r="B31" s="46">
        <f>I38</f>
        <v>0.16858548420231537</v>
      </c>
      <c r="C31" s="30" t="s">
        <v>19</v>
      </c>
      <c r="D31" s="63" t="s">
        <v>49</v>
      </c>
      <c r="E31" s="64"/>
      <c r="G31" s="51"/>
      <c r="H31" s="56" t="s">
        <v>13</v>
      </c>
      <c r="I31" s="52">
        <f>SQRT(I30)</f>
        <v>1.7795130420052185</v>
      </c>
      <c r="J31" s="54" t="s">
        <v>28</v>
      </c>
      <c r="K31" s="52"/>
      <c r="L31" s="52"/>
      <c r="M31" s="53"/>
    </row>
    <row r="32" spans="7:13" ht="12.75">
      <c r="G32" s="51"/>
      <c r="H32" s="52" t="s">
        <v>10</v>
      </c>
      <c r="I32" s="52">
        <f>1/I31</f>
        <v>0.5619514869490164</v>
      </c>
      <c r="J32" s="54" t="s">
        <v>27</v>
      </c>
      <c r="K32" s="52"/>
      <c r="L32" s="52"/>
      <c r="M32" s="53"/>
    </row>
    <row r="33" spans="7:13" ht="12.75">
      <c r="G33" s="51"/>
      <c r="H33" s="52" t="s">
        <v>11</v>
      </c>
      <c r="I33" s="52">
        <f>ATAN(I32)</f>
        <v>0.5119726880494763</v>
      </c>
      <c r="J33" s="54" t="s">
        <v>29</v>
      </c>
      <c r="K33" s="52"/>
      <c r="L33" s="52"/>
      <c r="M33" s="53"/>
    </row>
    <row r="34" spans="7:13" ht="18.75">
      <c r="G34" s="51"/>
      <c r="H34" s="73" t="s">
        <v>51</v>
      </c>
      <c r="I34" s="52">
        <f>I33/(PI()*2)</f>
        <v>0.08148298403111909</v>
      </c>
      <c r="J34" s="54" t="s">
        <v>20</v>
      </c>
      <c r="K34" s="54" t="s">
        <v>50</v>
      </c>
      <c r="L34" s="52">
        <f>360*I34</f>
        <v>29.33387425120287</v>
      </c>
      <c r="M34" s="57" t="s">
        <v>12</v>
      </c>
    </row>
    <row r="35" spans="7:13" ht="12.75">
      <c r="G35" s="51"/>
      <c r="H35" s="52"/>
      <c r="I35" s="52"/>
      <c r="J35" s="52"/>
      <c r="K35" s="52"/>
      <c r="L35" s="52"/>
      <c r="M35" s="53"/>
    </row>
    <row r="36" spans="7:13" ht="12.75">
      <c r="G36" s="51"/>
      <c r="H36" s="52"/>
      <c r="I36" s="52"/>
      <c r="J36" s="52"/>
      <c r="K36" s="52"/>
      <c r="L36" s="52"/>
      <c r="M36" s="53"/>
    </row>
    <row r="37" spans="7:13" ht="18.75">
      <c r="G37" s="51"/>
      <c r="H37" s="73" t="s">
        <v>52</v>
      </c>
      <c r="I37" s="52">
        <f>I34*B27*L28</f>
        <v>0.16858548420231537</v>
      </c>
      <c r="J37" s="52" t="s">
        <v>37</v>
      </c>
      <c r="K37" s="52"/>
      <c r="L37" s="52"/>
      <c r="M37" s="53"/>
    </row>
    <row r="38" spans="4:13" ht="18.75">
      <c r="D38" s="70"/>
      <c r="G38" s="51"/>
      <c r="H38" s="73" t="s">
        <v>53</v>
      </c>
      <c r="I38" s="52">
        <f>I34*B28*L28</f>
        <v>0.16858548420231537</v>
      </c>
      <c r="J38" s="52" t="s">
        <v>37</v>
      </c>
      <c r="K38" s="52"/>
      <c r="L38" s="52"/>
      <c r="M38" s="53"/>
    </row>
    <row r="39" spans="2:13" ht="19.5" thickBot="1">
      <c r="B39" s="71"/>
      <c r="G39" s="58"/>
      <c r="H39" s="59"/>
      <c r="I39" s="59"/>
      <c r="J39" s="59"/>
      <c r="K39" s="59"/>
      <c r="L39" s="59"/>
      <c r="M39" s="60"/>
    </row>
    <row r="41" ht="18.75">
      <c r="B41" s="7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SERGE</cp:lastModifiedBy>
  <dcterms:created xsi:type="dcterms:W3CDTF">2007-07-31T02:53:19Z</dcterms:created>
  <dcterms:modified xsi:type="dcterms:W3CDTF">2013-09-16T18:16:08Z</dcterms:modified>
  <cp:category/>
  <cp:version/>
  <cp:contentType/>
  <cp:contentStatus/>
</cp:coreProperties>
</file>