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91" windowWidth="9765" windowHeight="7815" activeTab="0"/>
  </bookViews>
  <sheets>
    <sheet name="Feuil1" sheetId="1" r:id="rId1"/>
    <sheet name="Feuil2" sheetId="2" r:id="rId2"/>
    <sheet name="Feuil3" sheetId="3" r:id="rId3"/>
  </sheets>
  <definedNames>
    <definedName name="Fr">'Feuil1'!$B$14</definedName>
  </definedNames>
  <calcPr fullCalcOnLoad="1"/>
</workbook>
</file>

<file path=xl/sharedStrings.xml><?xml version="1.0" encoding="utf-8"?>
<sst xmlns="http://schemas.openxmlformats.org/spreadsheetml/2006/main" count="54" uniqueCount="46">
  <si>
    <t>Watts</t>
  </si>
  <si>
    <t>dBm soit  =</t>
  </si>
  <si>
    <t>m</t>
  </si>
  <si>
    <t xml:space="preserve">PIRE      = </t>
  </si>
  <si>
    <t>V/m est à =</t>
  </si>
  <si>
    <t xml:space="preserve">ou  </t>
  </si>
  <si>
    <t>W/m² est à =</t>
  </si>
  <si>
    <t>V/m</t>
  </si>
  <si>
    <t xml:space="preserve">Limite de champ fixée </t>
  </si>
  <si>
    <t>dB</t>
  </si>
  <si>
    <t>Distance de sécurité par rapport aux limites du décret 775-2002 :</t>
  </si>
  <si>
    <t>dBm )</t>
  </si>
  <si>
    <t xml:space="preserve">( soit   = </t>
  </si>
  <si>
    <t>Pertes cable &amp; connect :</t>
  </si>
  <si>
    <t xml:space="preserve">Champ (espace libre)  à </t>
  </si>
  <si>
    <t>Coeff SSB/CW/FM :</t>
  </si>
  <si>
    <t>Distance Sécurité :</t>
  </si>
  <si>
    <t>Attention : Ne modifier que les chiffres en bleu sur fond jaune</t>
  </si>
  <si>
    <t>CALCUL DE CHAMP EN ESPACE LIBRE :</t>
  </si>
  <si>
    <t>Limite du décret :</t>
  </si>
  <si>
    <t>(SSB:0,3 ;  SSB compressée: 0,5 ; CW :0,5 ; FM :1)</t>
  </si>
  <si>
    <t xml:space="preserve">m  =&gt; E  = </t>
  </si>
  <si>
    <t>dBµA/m</t>
  </si>
  <si>
    <t>dBi</t>
  </si>
  <si>
    <t>dBm</t>
  </si>
  <si>
    <t>Distance de sécurité par rapport à des limites fixées :</t>
  </si>
  <si>
    <t>A/m est à =</t>
  </si>
  <si>
    <t>dBµV/m</t>
  </si>
  <si>
    <t xml:space="preserve"> A/m    ou  = </t>
  </si>
  <si>
    <t>V/m    ou  =</t>
  </si>
  <si>
    <t xml:space="preserve">ou   H = </t>
  </si>
  <si>
    <t xml:space="preserve">ou   W = </t>
  </si>
  <si>
    <t>dBm/m²</t>
  </si>
  <si>
    <t>Affaiblissements à</t>
  </si>
  <si>
    <t>Fréquence utilisée :</t>
  </si>
  <si>
    <t>MHz</t>
  </si>
  <si>
    <t xml:space="preserve"> W/m²  ou  = </t>
  </si>
  <si>
    <t>Affaibl. d'espace libre =</t>
  </si>
  <si>
    <t>Gain d'antenne Em. (dBi) :</t>
  </si>
  <si>
    <t>Gain d'antenne Rec (dBi) :</t>
  </si>
  <si>
    <t>Affaibl. global Em/Rec =</t>
  </si>
  <si>
    <t>Puissance du signal recu :</t>
  </si>
  <si>
    <t>Distances de sécurité :</t>
  </si>
  <si>
    <t>MHz :</t>
  </si>
  <si>
    <t>Puissance crète Em. (W) :</t>
  </si>
  <si>
    <t>F2MM 27/01/05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</si>
</sst>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  <numFmt numFmtId="165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57"/>
      <name val="Arial"/>
      <family val="2"/>
    </font>
    <font>
      <b/>
      <sz val="10"/>
      <color indexed="10"/>
      <name val="Arial"/>
      <family val="2"/>
    </font>
    <font>
      <i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workbookViewId="0" topLeftCell="A2">
      <selection activeCell="H27" sqref="H27"/>
    </sheetView>
  </sheetViews>
  <sheetFormatPr defaultColWidth="11.421875" defaultRowHeight="12.75"/>
  <cols>
    <col min="1" max="1" width="23.00390625" style="0" customWidth="1"/>
    <col min="3" max="3" width="10.7109375" style="0" customWidth="1"/>
    <col min="4" max="4" width="9.421875" style="0" customWidth="1"/>
    <col min="5" max="5" width="11.8515625" style="0" customWidth="1"/>
    <col min="6" max="6" width="8.7109375" style="0" customWidth="1"/>
    <col min="7" max="7" width="8.57421875" style="0" customWidth="1"/>
  </cols>
  <sheetData>
    <row r="2" spans="1:7" ht="12.75">
      <c r="A2" s="19" t="s">
        <v>17</v>
      </c>
      <c r="B2" s="19"/>
      <c r="C2" s="19"/>
      <c r="D2" s="19"/>
      <c r="G2" s="39" t="s">
        <v>45</v>
      </c>
    </row>
    <row r="3" ht="13.5" thickBot="1"/>
    <row r="4" spans="1:7" ht="16.5" thickTop="1">
      <c r="A4" s="1"/>
      <c r="B4" s="3" t="s">
        <v>18</v>
      </c>
      <c r="C4" s="2"/>
      <c r="D4" s="2"/>
      <c r="E4" s="2"/>
      <c r="F4" s="2"/>
      <c r="G4" s="4"/>
    </row>
    <row r="5" spans="1:7" ht="12.75">
      <c r="A5" s="5" t="s">
        <v>44</v>
      </c>
      <c r="B5" s="26">
        <v>250</v>
      </c>
      <c r="C5" s="24" t="s">
        <v>12</v>
      </c>
      <c r="D5" s="7">
        <f>10*LOG(B5)+30</f>
        <v>53.979400086720375</v>
      </c>
      <c r="E5" s="8" t="s">
        <v>11</v>
      </c>
      <c r="F5" s="6"/>
      <c r="G5" s="9"/>
    </row>
    <row r="6" spans="1:7" ht="12.75">
      <c r="A6" s="5" t="s">
        <v>13</v>
      </c>
      <c r="B6" s="26">
        <v>1.2</v>
      </c>
      <c r="C6" s="6" t="s">
        <v>9</v>
      </c>
      <c r="D6" s="7"/>
      <c r="E6" s="8"/>
      <c r="F6" s="6"/>
      <c r="G6" s="9"/>
    </row>
    <row r="7" spans="1:7" ht="12.75">
      <c r="A7" s="5" t="s">
        <v>38</v>
      </c>
      <c r="B7" s="26">
        <v>5.2</v>
      </c>
      <c r="C7" s="24" t="s">
        <v>3</v>
      </c>
      <c r="D7" s="7">
        <f>D5+B7-B6</f>
        <v>57.979400086720375</v>
      </c>
      <c r="E7" s="24" t="s">
        <v>1</v>
      </c>
      <c r="F7" s="7">
        <f>10^((D7-30)/10)</f>
        <v>627.9716078773952</v>
      </c>
      <c r="G7" s="9" t="s">
        <v>0</v>
      </c>
    </row>
    <row r="8" spans="1:7" ht="12.75">
      <c r="A8" s="5" t="s">
        <v>15</v>
      </c>
      <c r="B8" s="26">
        <v>0.5</v>
      </c>
      <c r="C8" s="20" t="s">
        <v>20</v>
      </c>
      <c r="D8" s="6"/>
      <c r="E8" s="8"/>
      <c r="F8" s="6"/>
      <c r="G8" s="9"/>
    </row>
    <row r="9" spans="1:7" ht="12.75">
      <c r="A9" s="5" t="s">
        <v>14</v>
      </c>
      <c r="B9" s="26">
        <v>20</v>
      </c>
      <c r="C9" s="24" t="s">
        <v>21</v>
      </c>
      <c r="D9" s="10">
        <f>SQRT(30*B8*F7)/B9</f>
        <v>4.852724522925479</v>
      </c>
      <c r="E9" s="24" t="s">
        <v>29</v>
      </c>
      <c r="F9" s="7">
        <f>20*LOG(D9)+120</f>
        <v>133.71971276399756</v>
      </c>
      <c r="G9" s="9" t="s">
        <v>27</v>
      </c>
    </row>
    <row r="10" spans="1:7" ht="12.75">
      <c r="A10" s="5"/>
      <c r="C10" s="24" t="s">
        <v>30</v>
      </c>
      <c r="D10" s="10">
        <f>D9/377</f>
        <v>0.012871948336672358</v>
      </c>
      <c r="E10" s="31" t="s">
        <v>28</v>
      </c>
      <c r="F10" s="7">
        <f>20*LOG(D10)+120</f>
        <v>82.1928857598817</v>
      </c>
      <c r="G10" s="9" t="s">
        <v>22</v>
      </c>
    </row>
    <row r="11" spans="1:7" ht="13.5" thickBot="1">
      <c r="A11" s="14"/>
      <c r="B11" s="25"/>
      <c r="C11" s="23" t="s">
        <v>31</v>
      </c>
      <c r="D11" s="32">
        <f>D9*D10</f>
        <v>0.06246401935119978</v>
      </c>
      <c r="E11" s="16" t="s">
        <v>36</v>
      </c>
      <c r="F11" s="22">
        <f>10*LOG(D11)+30</f>
        <v>17.956299261939638</v>
      </c>
      <c r="G11" s="17" t="s">
        <v>32</v>
      </c>
    </row>
    <row r="12" spans="1:7" ht="16.5" thickTop="1">
      <c r="A12" s="5"/>
      <c r="B12" s="29" t="s">
        <v>42</v>
      </c>
      <c r="C12" s="8"/>
      <c r="D12" s="7"/>
      <c r="E12" s="8"/>
      <c r="F12" s="10"/>
      <c r="G12" s="9"/>
    </row>
    <row r="13" spans="1:7" ht="12.75">
      <c r="A13" s="18" t="s">
        <v>10</v>
      </c>
      <c r="B13" s="8"/>
      <c r="C13" s="8"/>
      <c r="D13" s="7"/>
      <c r="E13" s="8"/>
      <c r="F13" s="10"/>
      <c r="G13" s="9"/>
    </row>
    <row r="14" spans="1:7" ht="12.75">
      <c r="A14" s="5" t="s">
        <v>34</v>
      </c>
      <c r="B14" s="26">
        <v>14</v>
      </c>
      <c r="C14" s="33" t="s">
        <v>35</v>
      </c>
      <c r="D14" s="7"/>
      <c r="E14" s="8"/>
      <c r="F14" s="10"/>
      <c r="G14" s="9"/>
    </row>
    <row r="15" spans="1:7" ht="12.75">
      <c r="A15" s="5" t="s">
        <v>19</v>
      </c>
      <c r="B15" s="7">
        <f>IF(Fr&lt;1,87,IF(Fr&lt;9.6531,87/(SQRT(Fr)),IF(Fr&lt;414.55,28,IF(Fr&lt;1967.81,1.375*SQRT(Fr),IF(Fr&lt;300000,61,"erreur")))))</f>
        <v>28</v>
      </c>
      <c r="C15" s="8" t="s">
        <v>7</v>
      </c>
      <c r="D15" s="7"/>
      <c r="E15" s="8"/>
      <c r="F15" s="10"/>
      <c r="G15" s="9"/>
    </row>
    <row r="16" spans="1:7" ht="12.75">
      <c r="A16" s="11" t="s">
        <v>16</v>
      </c>
      <c r="B16" s="21">
        <f>SQRT(B8*30*F7)/B15</f>
        <v>3.466231802089628</v>
      </c>
      <c r="C16" s="12" t="s">
        <v>2</v>
      </c>
      <c r="D16" s="7"/>
      <c r="E16" s="8"/>
      <c r="F16" s="10"/>
      <c r="G16" s="9"/>
    </row>
    <row r="17" spans="1:7" ht="12.75">
      <c r="A17" s="30" t="s">
        <v>25</v>
      </c>
      <c r="B17" s="6"/>
      <c r="C17" s="8"/>
      <c r="D17" s="7"/>
      <c r="E17" s="8"/>
      <c r="F17" s="10"/>
      <c r="G17" s="9"/>
    </row>
    <row r="18" spans="1:7" ht="12.75">
      <c r="A18" s="5" t="s">
        <v>8</v>
      </c>
      <c r="B18" s="26">
        <v>12</v>
      </c>
      <c r="C18" s="8" t="s">
        <v>4</v>
      </c>
      <c r="D18" s="7">
        <f>SQRT(B8*F7*30)/B18</f>
        <v>8.0878742048758</v>
      </c>
      <c r="E18" s="8" t="s">
        <v>2</v>
      </c>
      <c r="F18" s="6"/>
      <c r="G18" s="9"/>
    </row>
    <row r="19" spans="1:7" ht="12.75">
      <c r="A19" s="13" t="s">
        <v>5</v>
      </c>
      <c r="B19" s="26">
        <v>0.03</v>
      </c>
      <c r="C19" s="31" t="s">
        <v>26</v>
      </c>
      <c r="D19" s="7">
        <f>SQRT(B8*F7*30)/(377*B19)</f>
        <v>8.581298891114907</v>
      </c>
      <c r="E19" s="8" t="s">
        <v>2</v>
      </c>
      <c r="F19" s="6"/>
      <c r="G19" s="9"/>
    </row>
    <row r="20" spans="1:7" ht="13.5" thickBot="1">
      <c r="A20" s="27" t="s">
        <v>5</v>
      </c>
      <c r="B20" s="28">
        <v>0.3</v>
      </c>
      <c r="C20" s="16" t="s">
        <v>6</v>
      </c>
      <c r="D20" s="22">
        <f>SQRT((B8*F7*30)/(377*B20))</f>
        <v>9.126081258400731</v>
      </c>
      <c r="E20" s="16" t="s">
        <v>2</v>
      </c>
      <c r="F20" s="15"/>
      <c r="G20" s="17"/>
    </row>
    <row r="21" spans="1:7" ht="16.5" thickTop="1">
      <c r="A21" s="1"/>
      <c r="B21" s="3" t="s">
        <v>33</v>
      </c>
      <c r="C21" s="2"/>
      <c r="D21" s="34">
        <f>Fr</f>
        <v>14</v>
      </c>
      <c r="E21" s="35" t="s">
        <v>43</v>
      </c>
      <c r="F21" s="2"/>
      <c r="G21" s="4"/>
    </row>
    <row r="22" spans="1:7" ht="12.75">
      <c r="A22" s="5" t="s">
        <v>37</v>
      </c>
      <c r="B22" s="36">
        <f>20*LOG(B9)+20*LOG(Fr)-27.56</f>
        <v>21.38316062684439</v>
      </c>
      <c r="C22" s="8" t="s">
        <v>9</v>
      </c>
      <c r="D22" s="8"/>
      <c r="E22" s="8"/>
      <c r="F22" s="8"/>
      <c r="G22" s="9"/>
    </row>
    <row r="23" spans="1:7" ht="12.75">
      <c r="A23" s="5" t="s">
        <v>39</v>
      </c>
      <c r="B23" s="26">
        <v>2.1</v>
      </c>
      <c r="C23" s="8" t="s">
        <v>23</v>
      </c>
      <c r="D23" s="8"/>
      <c r="E23" s="8"/>
      <c r="F23" s="8"/>
      <c r="G23" s="9"/>
    </row>
    <row r="24" spans="1:7" ht="12.75">
      <c r="A24" s="5" t="s">
        <v>13</v>
      </c>
      <c r="B24" s="26">
        <v>0.5</v>
      </c>
      <c r="C24" s="31" t="s">
        <v>9</v>
      </c>
      <c r="D24" s="8"/>
      <c r="E24" s="8"/>
      <c r="F24" s="8"/>
      <c r="G24" s="9"/>
    </row>
    <row r="25" spans="1:7" ht="12.75">
      <c r="A25" s="5" t="s">
        <v>41</v>
      </c>
      <c r="B25" s="37">
        <f>F9-20*LOG(Fr)-77.21+B23-B24</f>
        <v>35.18715205043281</v>
      </c>
      <c r="C25" s="8" t="s">
        <v>24</v>
      </c>
      <c r="D25" s="8"/>
      <c r="E25" s="8"/>
      <c r="F25" s="8"/>
      <c r="G25" s="9"/>
    </row>
    <row r="26" spans="1:7" ht="13.5" thickBot="1">
      <c r="A26" s="14" t="s">
        <v>40</v>
      </c>
      <c r="B26" s="38">
        <f>D5+10*LOG(B8)-B25</f>
        <v>15.781948079647755</v>
      </c>
      <c r="C26" s="16" t="s">
        <v>9</v>
      </c>
      <c r="D26" s="16"/>
      <c r="E26" s="16"/>
      <c r="F26" s="16"/>
      <c r="G26" s="17"/>
    </row>
    <row r="27" ht="13.5" thickTop="1"/>
  </sheetData>
  <sheetProtection password="C8B3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Jacques</cp:lastModifiedBy>
  <dcterms:created xsi:type="dcterms:W3CDTF">2004-05-13T21:38:41Z</dcterms:created>
  <dcterms:modified xsi:type="dcterms:W3CDTF">2005-01-31T11:33:50Z</dcterms:modified>
  <cp:category/>
  <cp:version/>
  <cp:contentType/>
  <cp:contentStatus/>
</cp:coreProperties>
</file>